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акаров\2020\Март\"/>
    </mc:Choice>
  </mc:AlternateContent>
  <bookViews>
    <workbookView xWindow="0" yWindow="0" windowWidth="21943" windowHeight="8091"/>
  </bookViews>
  <sheets>
    <sheet name="Реализация 2020" sheetId="2" r:id="rId1"/>
  </sheets>
  <calcPr calcId="162913"/>
</workbook>
</file>

<file path=xl/calcChain.xml><?xml version="1.0" encoding="utf-8"?>
<calcChain xmlns="http://schemas.openxmlformats.org/spreadsheetml/2006/main">
  <c r="O30" i="2" l="1"/>
  <c r="O29" i="2"/>
  <c r="O27" i="2"/>
  <c r="O25" i="2"/>
  <c r="O24" i="2"/>
  <c r="O22" i="2"/>
  <c r="O21" i="2"/>
  <c r="O19" i="2"/>
  <c r="O18" i="2"/>
  <c r="O16" i="2"/>
  <c r="O15" i="2"/>
  <c r="O14" i="2"/>
  <c r="N11" i="2"/>
  <c r="M11" i="2"/>
  <c r="L11" i="2"/>
  <c r="K11" i="2"/>
  <c r="J11" i="2"/>
  <c r="I11" i="2"/>
  <c r="H11" i="2"/>
  <c r="G11" i="2"/>
  <c r="F11" i="2"/>
  <c r="N8" i="2"/>
  <c r="M8" i="2"/>
  <c r="L8" i="2"/>
  <c r="K8" i="2"/>
  <c r="J8" i="2"/>
  <c r="I8" i="2"/>
  <c r="H8" i="2"/>
  <c r="G8" i="2"/>
  <c r="F8" i="2"/>
  <c r="E8" i="2"/>
  <c r="D8" i="2"/>
  <c r="C8" i="2"/>
  <c r="N7" i="2"/>
  <c r="O7" i="2" s="1"/>
  <c r="M7" i="2"/>
  <c r="L7" i="2"/>
  <c r="K7" i="2"/>
  <c r="J7" i="2"/>
  <c r="I7" i="2"/>
  <c r="H7" i="2"/>
  <c r="G7" i="2"/>
  <c r="F7" i="2"/>
  <c r="E7" i="2"/>
  <c r="D7" i="2"/>
  <c r="D11" i="2" s="1"/>
  <c r="C7" i="2"/>
  <c r="C11" i="2" s="1"/>
  <c r="N6" i="2"/>
  <c r="M6" i="2"/>
  <c r="L6" i="2"/>
  <c r="K6" i="2"/>
  <c r="J6" i="2"/>
  <c r="I6" i="2"/>
  <c r="H6" i="2"/>
  <c r="G6" i="2"/>
  <c r="F6" i="2"/>
  <c r="E6" i="2"/>
  <c r="D6" i="2"/>
  <c r="C6" i="2"/>
  <c r="O6" i="2" l="1"/>
  <c r="O8" i="2"/>
  <c r="O11" i="2" s="1"/>
  <c r="E11" i="2"/>
</calcChain>
</file>

<file path=xl/sharedStrings.xml><?xml version="1.0" encoding="utf-8"?>
<sst xmlns="http://schemas.openxmlformats.org/spreadsheetml/2006/main" count="58" uniqueCount="29">
  <si>
    <t>Фактический объем реализации электроэнергии на розничном рынке в 2020 году</t>
  </si>
  <si>
    <t>Диапазон напряжения</t>
  </si>
  <si>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</si>
  <si>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</si>
  <si>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</si>
  <si>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</si>
  <si>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</si>
  <si>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</si>
  <si>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</si>
  <si>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</si>
  <si>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</si>
  <si>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</si>
  <si>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</si>
  <si>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</si>
  <si>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</si>
  <si>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</si>
  <si>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МВт*час</t>
  </si>
  <si>
    <t>СН-1</t>
  </si>
  <si>
    <t>СН-2</t>
  </si>
  <si>
    <t>НН</t>
  </si>
  <si>
    <t>ГН</t>
  </si>
  <si>
    <t>ВСЕГО</t>
  </si>
  <si>
    <t>В том числе по регионам:</t>
  </si>
  <si>
    <t>Ставропольский край</t>
  </si>
  <si>
    <t>Тульская область</t>
  </si>
  <si>
    <t>Волгоградская область</t>
  </si>
  <si>
    <t>Мурманская область</t>
  </si>
  <si>
    <t>Ленинградская область</t>
  </si>
  <si>
    <t>Пермский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</si>
</sst>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0"/>
  </numFmts>
  <fonts count="11" x14ac:knownFonts="1">
    <font>
      <sz val="8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horizontal="center" vertical="center" wrapText="1"/>
    </xf>
    <xf numFmtId="0" fontId="1" fillId="0" borderId="1">
      <alignment horizontal="center" vertical="center" wrapText="1"/>
    </xf>
    <xf numFmtId="4" fontId="2" fillId="2" borderId="2">
      <alignment horizontal="right"/>
    </xf>
    <xf numFmtId="4" fontId="2" fillId="3" borderId="0">
      <alignment horizontal="right"/>
    </xf>
    <xf numFmtId="0" fontId="10" fillId="0" borderId="0">
      <alignment horizontal="center" vertical="center" wrapText="1"/>
    </xf>
  </cellStyleXfs>
  <cellXfs count="50">
    <xf numFmtId="0" fontId="10" fillId="0" borderId="0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>
      <alignment horizontal="center" vertical="center" wrapText="1"/>
    </xf>
    <xf numFmtId="0" fontId="3" fillId="0" borderId="2" xfId="0" applyNumberFormat="1" applyFont="1" applyFill="1" applyBorder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>
      <alignment horizontal="center" vertical="center" wrapText="1"/>
    </xf>
    <xf numFmtId="164" fontId="8" fillId="0" borderId="0" xfId="0" applyNumberFormat="1" applyFont="1" applyFill="1" applyBorder="1">
      <alignment horizontal="center" vertical="center" wrapText="1"/>
    </xf>
    <xf numFmtId="164" fontId="3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>
      <alignment horizontal="center" vertical="center" wrapText="1"/>
    </xf>
    <xf numFmtId="164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>
      <alignment horizontal="center" vertical="center" wrapText="1"/>
    </xf>
    <xf numFmtId="164" fontId="5" fillId="0" borderId="0" xfId="0" applyNumberFormat="1" applyFont="1" applyFill="1" applyBorder="1">
      <alignment horizontal="center" vertical="center" wrapText="1"/>
    </xf>
    <xf numFmtId="3" fontId="5" fillId="0" borderId="0" xfId="0" applyNumberFormat="1" applyFont="1" applyFill="1" applyBorder="1">
      <alignment horizontal="center" vertical="center" wrapText="1"/>
    </xf>
    <xf numFmtId="0" fontId="8" fillId="0" borderId="0" xfId="0" applyNumberFormat="1" applyFont="1" applyFill="1" applyBorder="1">
      <alignment horizontal="center" vertical="center" wrapText="1"/>
    </xf>
    <xf numFmtId="0" fontId="6" fillId="0" borderId="0" xfId="0" applyNumberFormat="1" applyFont="1" applyFill="1" applyBorder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9" fillId="0" borderId="2" xfId="0" applyNumberFormat="1" applyFont="1" applyFill="1" applyBorder="1">
      <alignment horizontal="center" vertical="center" wrapText="1"/>
    </xf>
    <xf numFmtId="165" fontId="9" fillId="0" borderId="2" xfId="0" applyNumberFormat="1" applyFont="1" applyFill="1" applyBorder="1">
      <alignment horizontal="center" vertical="center" wrapText="1"/>
    </xf>
    <xf numFmtId="164" fontId="7" fillId="0" borderId="5" xfId="0" applyNumberFormat="1" applyFont="1" applyFill="1" applyBorder="1">
      <alignment horizontal="center" vertical="center" wrapText="1"/>
    </xf>
    <xf numFmtId="164" fontId="7" fillId="0" borderId="3" xfId="0" applyNumberFormat="1" applyFont="1" applyFill="1" applyBorder="1">
      <alignment horizontal="center" vertical="center" wrapText="1"/>
    </xf>
    <xf numFmtId="0" fontId="4" fillId="0" borderId="6" xfId="0" applyNumberFormat="1" applyFont="1" applyFill="1" applyBorder="1">
      <alignment horizontal="center" vertical="center" wrapText="1"/>
    </xf>
    <xf numFmtId="164" fontId="9" fillId="0" borderId="2" xfId="0" applyNumberFormat="1" applyFont="1" applyFill="1" applyBorder="1">
      <alignment horizontal="center" vertical="center" wrapText="1"/>
    </xf>
    <xf numFmtId="164" fontId="7" fillId="0" borderId="0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</cellXfs>
  <cellStyles count="5">
    <cellStyle name="Заголовок" xfId="4"/>
    <cellStyle name="ЗаголовокСтолбца" xfId="1"/>
    <cellStyle name="Значение" xfId="2"/>
    <cellStyle name="Обычный" xfId="0" builtinId="0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tabSelected="1" zoomScale="85" zoomScaleNormal="85" workbookViewId="0">
      <selection activeCell="E21" sqref="E21:E22"/>
    </sheetView>
  </sheetViews>
  <sheetFormatPr defaultColWidth="9.36328125" defaultRowHeight="14.15" x14ac:dyDescent="0.25"/>
  <cols>
    <col min="1" max="1" width="14.453125" style="3" customWidth="1"/>
    <col min="2" max="2" width="13.6328125" style="3" customWidth="1"/>
    <col min="3" max="3" width="17.81640625" style="3" customWidth="1"/>
    <col min="4" max="4" width="16.36328125" style="3" customWidth="1"/>
    <col min="5" max="5" width="15" style="3" customWidth="1"/>
    <col min="6" max="6" width="15.1796875" style="3" customWidth="1"/>
    <col min="7" max="7" width="16.453125" style="3" customWidth="1"/>
    <col min="8" max="8" width="15.36328125" style="3" customWidth="1"/>
    <col min="9" max="9" width="17" style="3" customWidth="1"/>
    <col min="10" max="10" width="19.6328125" style="3" customWidth="1"/>
    <col min="11" max="11" width="17.6328125" style="3" customWidth="1"/>
    <col min="12" max="12" width="17.453125" style="3" customWidth="1"/>
    <col min="13" max="13" width="15.6328125" style="3" customWidth="1"/>
    <col min="14" max="14" width="18" style="3" customWidth="1"/>
    <col min="15" max="15" width="17.81640625" style="3" customWidth="1"/>
    <col min="16" max="16" width="18.36328125" style="3" customWidth="1"/>
    <col min="17" max="18" width="9.36328125" style="3" customWidth="1"/>
    <col min="19" max="16384" width="9.36328125" style="3"/>
  </cols>
  <sheetData>
    <row r="2" spans="1:17" x14ac:dyDescent="0.35">
      <c r="A2" s="39" t="s">
        <v>0</v>
      </c>
    </row>
    <row r="4" spans="1:17" ht="28.3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>
        <v>2020</v>
      </c>
    </row>
    <row r="5" spans="1:17" x14ac:dyDescent="0.3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7" x14ac:dyDescent="0.25">
      <c r="A6" s="8" t="s">
        <v>15</v>
      </c>
      <c r="B6" s="9" t="s">
        <v>16</v>
      </c>
      <c r="C6" s="32">
        <f t="shared" ref="C6:N6" si="0">IF(C14=0,"",C14+C18+C21+C24+C27+C29)</f>
        <v>334123.91399999999</v>
      </c>
      <c r="D6" s="32">
        <f t="shared" si="0"/>
        <v>315407.41600000003</v>
      </c>
      <c r="E6" s="32">
        <f t="shared" si="0"/>
        <v>330847.89299999998</v>
      </c>
      <c r="F6" s="32" t="str">
        <f t="shared" si="0"/>
        <v/>
      </c>
      <c r="G6" s="32" t="str">
        <f t="shared" si="0"/>
        <v/>
      </c>
      <c r="H6" s="32" t="str">
        <f t="shared" si="0"/>
        <v/>
      </c>
      <c r="I6" s="32" t="str">
        <f t="shared" si="0"/>
        <v/>
      </c>
      <c r="J6" s="32" t="str">
        <f t="shared" si="0"/>
        <v/>
      </c>
      <c r="K6" s="32" t="str">
        <f t="shared" si="0"/>
        <v/>
      </c>
      <c r="L6" s="32" t="str">
        <f t="shared" si="0"/>
        <v/>
      </c>
      <c r="M6" s="32" t="str">
        <f t="shared" si="0"/>
        <v/>
      </c>
      <c r="N6" s="32" t="str">
        <f t="shared" si="0"/>
        <v/>
      </c>
      <c r="O6" s="32">
        <f>SUM(C6:N6)</f>
        <v>980379.223</v>
      </c>
      <c r="P6" s="10"/>
    </row>
    <row r="7" spans="1:17" x14ac:dyDescent="0.25">
      <c r="A7" s="11" t="s">
        <v>17</v>
      </c>
      <c r="B7" s="9" t="s">
        <v>16</v>
      </c>
      <c r="C7" s="33">
        <f>IF(C15=0,"",C15)</f>
        <v>630.96</v>
      </c>
      <c r="D7" s="33">
        <f>IF(D15=0,"",D15)</f>
        <v>729.41399999999999</v>
      </c>
      <c r="E7" s="33">
        <f t="shared" ref="E7:N7" si="1">IF(E15=0,"",E15)</f>
        <v>810.46500000000003</v>
      </c>
      <c r="F7" s="33" t="str">
        <f t="shared" si="1"/>
        <v/>
      </c>
      <c r="G7" s="33" t="str">
        <f t="shared" si="1"/>
        <v/>
      </c>
      <c r="H7" s="33" t="str">
        <f t="shared" si="1"/>
        <v/>
      </c>
      <c r="I7" s="33" t="str">
        <f t="shared" si="1"/>
        <v/>
      </c>
      <c r="J7" s="33" t="str">
        <f t="shared" si="1"/>
        <v/>
      </c>
      <c r="K7" s="33" t="str">
        <f t="shared" si="1"/>
        <v/>
      </c>
      <c r="L7" s="33" t="str">
        <f t="shared" si="1"/>
        <v/>
      </c>
      <c r="M7" s="33" t="str">
        <f t="shared" si="1"/>
        <v/>
      </c>
      <c r="N7" s="33" t="str">
        <f t="shared" si="1"/>
        <v/>
      </c>
      <c r="O7" s="32">
        <f>SUM(C7:N7)</f>
        <v>2170.8389999999999</v>
      </c>
      <c r="P7" s="10"/>
    </row>
    <row r="8" spans="1:17" x14ac:dyDescent="0.25">
      <c r="A8" s="11" t="s">
        <v>18</v>
      </c>
      <c r="B8" s="9" t="s">
        <v>16</v>
      </c>
      <c r="C8" s="32">
        <f t="shared" ref="C8:N8" si="2">IF(C16=0,"",C16+C19+C22+C25+C30)</f>
        <v>1092.45</v>
      </c>
      <c r="D8" s="32">
        <f t="shared" si="2"/>
        <v>1218.8039999999999</v>
      </c>
      <c r="E8" s="32">
        <f t="shared" si="2"/>
        <v>1056.771</v>
      </c>
      <c r="F8" s="32" t="str">
        <f t="shared" si="2"/>
        <v/>
      </c>
      <c r="G8" s="32" t="str">
        <f t="shared" si="2"/>
        <v/>
      </c>
      <c r="H8" s="32" t="str">
        <f t="shared" si="2"/>
        <v/>
      </c>
      <c r="I8" s="32" t="str">
        <f t="shared" si="2"/>
        <v/>
      </c>
      <c r="J8" s="32" t="str">
        <f t="shared" si="2"/>
        <v/>
      </c>
      <c r="K8" s="32" t="str">
        <f t="shared" si="2"/>
        <v/>
      </c>
      <c r="L8" s="32" t="str">
        <f t="shared" si="2"/>
        <v/>
      </c>
      <c r="M8" s="32" t="str">
        <f t="shared" si="2"/>
        <v/>
      </c>
      <c r="N8" s="32" t="str">
        <f t="shared" si="2"/>
        <v/>
      </c>
      <c r="O8" s="32">
        <f>SUM(C8:N8)</f>
        <v>3368.0249999999996</v>
      </c>
    </row>
    <row r="9" spans="1:17" x14ac:dyDescent="0.25">
      <c r="A9" s="11" t="s">
        <v>19</v>
      </c>
      <c r="B9" s="9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2"/>
    </row>
    <row r="10" spans="1:17" x14ac:dyDescent="0.25">
      <c r="A10" s="11" t="s">
        <v>20</v>
      </c>
      <c r="B10" s="9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2"/>
    </row>
    <row r="11" spans="1:17" x14ac:dyDescent="0.25">
      <c r="A11" s="37" t="s">
        <v>21</v>
      </c>
      <c r="B11" s="9" t="s">
        <v>16</v>
      </c>
      <c r="C11" s="32">
        <f>IF(C14=0,"",SUM(C6:C10))</f>
        <v>335847.32400000002</v>
      </c>
      <c r="D11" s="32">
        <f>IF(D14=0,"",SUM(D6:D10))</f>
        <v>317355.63400000002</v>
      </c>
      <c r="E11" s="32">
        <f t="shared" ref="E11:N11" si="3">IF(E14=0,"",SUM(E6:E10))</f>
        <v>332715.12900000002</v>
      </c>
      <c r="F11" s="32" t="str">
        <f t="shared" si="3"/>
        <v/>
      </c>
      <c r="G11" s="32" t="str">
        <f t="shared" si="3"/>
        <v/>
      </c>
      <c r="H11" s="32" t="str">
        <f t="shared" si="3"/>
        <v/>
      </c>
      <c r="I11" s="32" t="str">
        <f t="shared" si="3"/>
        <v/>
      </c>
      <c r="J11" s="32" t="str">
        <f t="shared" si="3"/>
        <v/>
      </c>
      <c r="K11" s="32" t="str">
        <f t="shared" si="3"/>
        <v/>
      </c>
      <c r="L11" s="32" t="str">
        <f t="shared" si="3"/>
        <v/>
      </c>
      <c r="M11" s="32" t="str">
        <f t="shared" si="3"/>
        <v/>
      </c>
      <c r="N11" s="32" t="str">
        <f t="shared" si="3"/>
        <v/>
      </c>
      <c r="O11" s="32">
        <f>SUM(O6:O10)</f>
        <v>985918.08700000006</v>
      </c>
      <c r="P11" s="10"/>
    </row>
    <row r="12" spans="1:17" x14ac:dyDescent="0.35">
      <c r="A12" s="47" t="s">
        <v>22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7" x14ac:dyDescent="0.35">
      <c r="A13" s="48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2"/>
    </row>
    <row r="14" spans="1:17" x14ac:dyDescent="0.35">
      <c r="A14" s="13" t="s">
        <v>15</v>
      </c>
      <c r="B14" s="9" t="s">
        <v>16</v>
      </c>
      <c r="C14" s="30">
        <v>88491.095000000001</v>
      </c>
      <c r="D14" s="40">
        <v>83340.72</v>
      </c>
      <c r="E14" s="33">
        <v>86815.705000000002</v>
      </c>
      <c r="F14" s="38"/>
      <c r="G14" s="38"/>
      <c r="H14" s="38"/>
      <c r="I14" s="38"/>
      <c r="J14" s="38"/>
      <c r="K14" s="38"/>
      <c r="L14" s="38"/>
      <c r="M14" s="38"/>
      <c r="N14" s="38"/>
      <c r="O14" s="33">
        <f>SUM(C14:N14)</f>
        <v>258647.52000000002</v>
      </c>
      <c r="P14" s="14"/>
    </row>
    <row r="15" spans="1:17" x14ac:dyDescent="0.35">
      <c r="A15" s="13" t="s">
        <v>17</v>
      </c>
      <c r="B15" s="9" t="s">
        <v>16</v>
      </c>
      <c r="C15" s="30">
        <v>630.96</v>
      </c>
      <c r="D15" s="40">
        <v>729.41399999999999</v>
      </c>
      <c r="E15" s="33">
        <v>810.46500000000003</v>
      </c>
      <c r="F15" s="38"/>
      <c r="G15" s="38"/>
      <c r="H15" s="38"/>
      <c r="I15" s="38"/>
      <c r="J15" s="38"/>
      <c r="K15" s="38"/>
      <c r="L15" s="38"/>
      <c r="M15" s="38"/>
      <c r="N15" s="38"/>
      <c r="O15" s="33">
        <f>SUM(C15:N15)</f>
        <v>2170.8389999999999</v>
      </c>
      <c r="P15" s="15"/>
    </row>
    <row r="16" spans="1:17" x14ac:dyDescent="0.35">
      <c r="A16" s="13" t="s">
        <v>18</v>
      </c>
      <c r="B16" s="9" t="s">
        <v>16</v>
      </c>
      <c r="C16" s="30">
        <v>584.673</v>
      </c>
      <c r="D16" s="40">
        <v>635.39800000000002</v>
      </c>
      <c r="E16" s="33">
        <v>537.47900000000004</v>
      </c>
      <c r="F16" s="38"/>
      <c r="G16" s="38"/>
      <c r="H16" s="38"/>
      <c r="I16" s="38"/>
      <c r="J16" s="38"/>
      <c r="K16" s="38"/>
      <c r="L16" s="38"/>
      <c r="M16" s="38"/>
      <c r="N16" s="38"/>
      <c r="O16" s="33">
        <f>SUM(C16:N16)</f>
        <v>1757.55</v>
      </c>
      <c r="P16" s="16"/>
      <c r="Q16" s="17"/>
    </row>
    <row r="17" spans="1:16" x14ac:dyDescent="0.35">
      <c r="A17" s="49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8"/>
    </row>
    <row r="18" spans="1:16" x14ac:dyDescent="0.35">
      <c r="A18" s="13" t="s">
        <v>15</v>
      </c>
      <c r="B18" s="9" t="s">
        <v>16</v>
      </c>
      <c r="C18" s="30">
        <v>128448.4</v>
      </c>
      <c r="D18" s="40">
        <v>119171.356</v>
      </c>
      <c r="E18" s="33">
        <v>129499.117</v>
      </c>
      <c r="F18" s="38"/>
      <c r="G18" s="38"/>
      <c r="H18" s="38"/>
      <c r="I18" s="38"/>
      <c r="J18" s="38"/>
      <c r="K18" s="38"/>
      <c r="L18" s="38"/>
      <c r="M18" s="38"/>
      <c r="N18" s="38"/>
      <c r="O18" s="33">
        <f>SUM(C18:N18)</f>
        <v>377118.87300000002</v>
      </c>
      <c r="P18" s="15"/>
    </row>
    <row r="19" spans="1:16" x14ac:dyDescent="0.35">
      <c r="A19" s="13" t="s">
        <v>18</v>
      </c>
      <c r="B19" s="9" t="s">
        <v>16</v>
      </c>
      <c r="C19" s="30">
        <v>369.09300000000002</v>
      </c>
      <c r="D19" s="41">
        <v>427.15100000000001</v>
      </c>
      <c r="E19" s="44">
        <v>417.66899999999998</v>
      </c>
      <c r="F19" s="30"/>
      <c r="G19" s="30"/>
      <c r="H19" s="30"/>
      <c r="I19" s="30"/>
      <c r="J19" s="30"/>
      <c r="K19" s="30"/>
      <c r="L19" s="30"/>
      <c r="M19" s="30"/>
      <c r="N19" s="30"/>
      <c r="O19" s="33">
        <f>SUM(C19:N19)</f>
        <v>1213.913</v>
      </c>
      <c r="P19" s="14"/>
    </row>
    <row r="20" spans="1:16" x14ac:dyDescent="0.35">
      <c r="A20" s="46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2"/>
    </row>
    <row r="21" spans="1:16" x14ac:dyDescent="0.35">
      <c r="A21" s="13" t="s">
        <v>15</v>
      </c>
      <c r="B21" s="9" t="s">
        <v>16</v>
      </c>
      <c r="C21" s="30">
        <v>9504.7489999999998</v>
      </c>
      <c r="D21" s="41">
        <v>9140.5049999999992</v>
      </c>
      <c r="E21" s="2">
        <v>9389.2989999999991</v>
      </c>
      <c r="F21" s="2"/>
      <c r="G21" s="2"/>
      <c r="H21" s="2"/>
      <c r="I21" s="2"/>
      <c r="J21" s="2"/>
      <c r="K21" s="2"/>
      <c r="L21" s="2"/>
      <c r="M21" s="2"/>
      <c r="N21" s="2"/>
      <c r="O21" s="19">
        <f>SUM(C21:N21)</f>
        <v>28034.553</v>
      </c>
      <c r="P21" s="20"/>
    </row>
    <row r="22" spans="1:16" x14ac:dyDescent="0.35">
      <c r="A22" s="13" t="s">
        <v>18</v>
      </c>
      <c r="B22" s="9" t="s">
        <v>16</v>
      </c>
      <c r="C22" s="30">
        <v>1.7</v>
      </c>
      <c r="D22" s="41">
        <v>2.9140000000000001</v>
      </c>
      <c r="E22" s="2">
        <v>21.18</v>
      </c>
      <c r="F22" s="2"/>
      <c r="G22" s="2"/>
      <c r="H22" s="2"/>
      <c r="I22" s="2"/>
      <c r="J22" s="2"/>
      <c r="K22" s="2"/>
      <c r="L22" s="2"/>
      <c r="M22" s="2"/>
      <c r="N22" s="2"/>
      <c r="O22" s="19">
        <f>SUM(C22:N22)</f>
        <v>25.794</v>
      </c>
      <c r="P22" s="20"/>
    </row>
    <row r="23" spans="1:16" ht="13.5" customHeight="1" x14ac:dyDescent="0.35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20"/>
    </row>
    <row r="24" spans="1:16" x14ac:dyDescent="0.35">
      <c r="A24" s="13" t="s">
        <v>15</v>
      </c>
      <c r="B24" s="9" t="s">
        <v>16</v>
      </c>
      <c r="C24" s="30">
        <v>73989.342000000004</v>
      </c>
      <c r="D24" s="41">
        <v>69053.751000000004</v>
      </c>
      <c r="E24" s="2">
        <v>68850.123000000007</v>
      </c>
      <c r="F24" s="2"/>
      <c r="G24" s="2"/>
      <c r="H24" s="2"/>
      <c r="I24" s="2"/>
      <c r="J24" s="2"/>
      <c r="K24" s="2"/>
      <c r="L24" s="2"/>
      <c r="M24" s="2"/>
      <c r="N24" s="2"/>
      <c r="O24" s="19">
        <f>SUM(C24:N24)</f>
        <v>211893.21600000001</v>
      </c>
      <c r="P24" s="20"/>
    </row>
    <row r="25" spans="1:16" x14ac:dyDescent="0.35">
      <c r="A25" s="13" t="s">
        <v>18</v>
      </c>
      <c r="B25" s="9" t="s">
        <v>16</v>
      </c>
      <c r="C25" s="29">
        <v>68.185000000000002</v>
      </c>
      <c r="D25" s="42">
        <v>84.626999999999995</v>
      </c>
      <c r="E25" s="45">
        <v>38.54</v>
      </c>
      <c r="F25" s="1"/>
      <c r="G25" s="1"/>
      <c r="H25" s="1"/>
      <c r="I25" s="28"/>
      <c r="J25" s="24"/>
      <c r="K25" s="25"/>
      <c r="L25" s="25"/>
      <c r="M25" s="25"/>
      <c r="N25" s="25"/>
      <c r="O25" s="19">
        <f>SUM(C25:N25)</f>
        <v>191.352</v>
      </c>
      <c r="P25" s="26"/>
    </row>
    <row r="26" spans="1:16" ht="15.65" customHeight="1" x14ac:dyDescent="0.35">
      <c r="A26" s="46" t="s">
        <v>27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2"/>
    </row>
    <row r="27" spans="1:16" ht="16.399999999999999" customHeight="1" x14ac:dyDescent="0.35">
      <c r="A27" s="13" t="s">
        <v>15</v>
      </c>
      <c r="B27" s="9" t="s">
        <v>16</v>
      </c>
      <c r="C27" s="30">
        <v>7308.9139999999998</v>
      </c>
      <c r="D27" s="41">
        <v>6720.3680000000004</v>
      </c>
      <c r="E27" s="2">
        <v>6311.4840000000004</v>
      </c>
      <c r="F27" s="2"/>
      <c r="G27" s="2"/>
      <c r="H27" s="2"/>
      <c r="I27" s="2"/>
      <c r="J27" s="2"/>
      <c r="K27" s="2"/>
      <c r="L27" s="2"/>
      <c r="M27" s="2"/>
      <c r="N27" s="2"/>
      <c r="O27" s="19">
        <f>SUM(C27:N27)</f>
        <v>20340.766</v>
      </c>
      <c r="P27" s="12"/>
    </row>
    <row r="28" spans="1:16" ht="17.149999999999999" customHeight="1" x14ac:dyDescent="0.35">
      <c r="A28" s="46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2"/>
    </row>
    <row r="29" spans="1:16" ht="14.5" customHeight="1" x14ac:dyDescent="0.35">
      <c r="A29" s="13" t="s">
        <v>15</v>
      </c>
      <c r="B29" s="9" t="s">
        <v>16</v>
      </c>
      <c r="C29" s="30">
        <v>26381.414000000001</v>
      </c>
      <c r="D29" s="41">
        <v>27980.716</v>
      </c>
      <c r="E29" s="2">
        <v>29982.165000000001</v>
      </c>
      <c r="F29" s="2"/>
      <c r="G29" s="2"/>
      <c r="H29" s="2"/>
      <c r="I29" s="2"/>
      <c r="J29" s="2"/>
      <c r="K29" s="2"/>
      <c r="L29" s="2"/>
      <c r="M29" s="2"/>
      <c r="N29" s="2"/>
      <c r="O29" s="35">
        <f>SUM(C29:N29)</f>
        <v>84344.295000000013</v>
      </c>
      <c r="P29" s="12"/>
    </row>
    <row r="30" spans="1:16" x14ac:dyDescent="0.35">
      <c r="A30" s="13" t="s">
        <v>18</v>
      </c>
      <c r="B30" s="9" t="s">
        <v>16</v>
      </c>
      <c r="C30" s="31">
        <v>68.799000000000007</v>
      </c>
      <c r="D30" s="43">
        <v>68.713999999999999</v>
      </c>
      <c r="E30" s="43">
        <v>41.902999999999999</v>
      </c>
      <c r="F30" s="27"/>
      <c r="G30" s="23"/>
      <c r="H30" s="22"/>
      <c r="I30" s="22"/>
      <c r="J30" s="22"/>
      <c r="K30" s="22"/>
      <c r="L30" s="22"/>
      <c r="M30" s="23"/>
      <c r="N30" s="23"/>
      <c r="O30" s="36">
        <f>SUM(C30:N30)</f>
        <v>179.416</v>
      </c>
    </row>
    <row r="31" spans="1:16" x14ac:dyDescent="0.25">
      <c r="A31" s="12"/>
    </row>
    <row r="32" spans="1:16" x14ac:dyDescent="0.25">
      <c r="A32" s="12"/>
      <c r="F32" s="10"/>
    </row>
    <row r="33" spans="1:6" x14ac:dyDescent="0.35">
      <c r="A33" s="21"/>
      <c r="C33" s="10"/>
      <c r="F33" s="10"/>
    </row>
    <row r="34" spans="1:6" x14ac:dyDescent="0.25">
      <c r="A34" s="12"/>
      <c r="C34" s="10"/>
    </row>
    <row r="35" spans="1:6" x14ac:dyDescent="0.25">
      <c r="A35" s="12"/>
    </row>
    <row r="36" spans="1:6" x14ac:dyDescent="0.25">
      <c r="A36" s="12"/>
    </row>
    <row r="37" spans="1:6" x14ac:dyDescent="0.25">
      <c r="A37" s="12"/>
    </row>
    <row r="38" spans="1:6" x14ac:dyDescent="0.25">
      <c r="A38" s="12"/>
    </row>
    <row r="39" spans="1:6" x14ac:dyDescent="0.35">
      <c r="A39" s="21"/>
    </row>
    <row r="40" spans="1:6" x14ac:dyDescent="0.25">
      <c r="A40" s="12"/>
    </row>
    <row r="41" spans="1:6" x14ac:dyDescent="0.25">
      <c r="A41" s="12"/>
    </row>
    <row r="42" spans="1:6" x14ac:dyDescent="0.25">
      <c r="A42" s="12"/>
    </row>
    <row r="43" spans="1:6" x14ac:dyDescent="0.25">
      <c r="A43" s="12"/>
    </row>
    <row r="44" spans="1:6" x14ac:dyDescent="0.25">
      <c r="A44" s="12"/>
    </row>
    <row r="45" spans="1:6" x14ac:dyDescent="0.25">
      <c r="A45" s="12"/>
    </row>
    <row r="46" spans="1:6" x14ac:dyDescent="0.35">
      <c r="A46" s="21"/>
    </row>
    <row r="47" spans="1:6" x14ac:dyDescent="0.25">
      <c r="A47" s="12"/>
    </row>
    <row r="48" spans="1:6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</sheetData>
  <mergeCells count="7">
    <mergeCell ref="A28:O28"/>
    <mergeCell ref="A26:O26"/>
    <mergeCell ref="A12:O12"/>
    <mergeCell ref="A13:O13"/>
    <mergeCell ref="A17:O17"/>
    <mergeCell ref="A20:O20"/>
    <mergeCell ref="A23:O23"/>
  </mergeCells>
  <pageMargins left="0.7" right="0.7" top="0.75" bottom="0.75" header="0.3" footer="0.3"/>
  <pageSetup paperSize="9" scale="6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Реализация 2020</vt:lpstr>
    </vt:vector>
  </TitlesOfParts>
  <Company>eurochem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Abramovich_TV</dc:creator>
  <cp:lastModifiedBy>Абрамович Татьяна Васильевна</cp:lastModifiedBy>
  <cp:lastPrinted>2019-02-25T10:49:36Z</cp:lastPrinted>
  <dcterms:created xsi:type="dcterms:W3CDTF">2011-10-06T06:04:01Z</dcterms:created>
  <dcterms:modified xsi:type="dcterms:W3CDTF">2020-05-27T11:25:51Z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